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308B0CAF-54A3-4741-8DFF-FF3CB3C70216}" xr6:coauthVersionLast="40" xr6:coauthVersionMax="40" xr10:uidLastSave="{00000000-0000-0000-0000-000000000000}"/>
  <bookViews>
    <workbookView xWindow="1995" yWindow="1365" windowWidth="15375" windowHeight="8325" activeTab="3" xr2:uid="{00000000-000D-0000-FFFF-FFFF00000000}"/>
  </bookViews>
  <sheets>
    <sheet name="Rus rul" sheetId="2" r:id="rId1"/>
    <sheet name="Rus Axle" sheetId="3" r:id="rId2"/>
    <sheet name="Rus brick" sheetId="4" r:id="rId3"/>
    <sheet name="Excalibur" sheetId="5" r:id="rId4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5" l="1"/>
  <c r="R7" i="5"/>
  <c r="R10" i="5"/>
  <c r="R11" i="5"/>
  <c r="R14" i="5"/>
  <c r="R17" i="5"/>
  <c r="R6" i="4"/>
  <c r="R6" i="3"/>
  <c r="R7" i="3"/>
  <c r="R10" i="3"/>
  <c r="R11" i="3"/>
  <c r="R12" i="3"/>
  <c r="R13" i="3"/>
  <c r="R16" i="3"/>
  <c r="R7" i="2"/>
  <c r="R10" i="2"/>
  <c r="R11" i="2"/>
</calcChain>
</file>

<file path=xl/sharedStrings.xml><?xml version="1.0" encoding="utf-8"?>
<sst xmlns="http://schemas.openxmlformats.org/spreadsheetml/2006/main" count="381" uniqueCount="161">
  <si>
    <t>40,1336</t>
  </si>
  <si>
    <t>100,0</t>
  </si>
  <si>
    <t xml:space="preserve">Мастера 40+ </t>
  </si>
  <si>
    <t>Семенов Иван</t>
  </si>
  <si>
    <t>49,6495</t>
  </si>
  <si>
    <t>125,0</t>
  </si>
  <si>
    <t>Лукьянов Сергей</t>
  </si>
  <si>
    <t xml:space="preserve">Gloss </t>
  </si>
  <si>
    <t xml:space="preserve">Весовая </t>
  </si>
  <si>
    <t xml:space="preserve">Возрастная группа </t>
  </si>
  <si>
    <t xml:space="preserve">ФИО </t>
  </si>
  <si>
    <t xml:space="preserve">Мастера </t>
  </si>
  <si>
    <t>51,4011</t>
  </si>
  <si>
    <t xml:space="preserve">Открытая </t>
  </si>
  <si>
    <t>Лутошкин Антон</t>
  </si>
  <si>
    <t xml:space="preserve">Мужчины </t>
  </si>
  <si>
    <t xml:space="preserve">Абсолютный зачёт </t>
  </si>
  <si>
    <t>Секретарь: Роде А. Саратов</t>
  </si>
  <si>
    <t>Боковой судья: Шаева Е. Москва</t>
  </si>
  <si>
    <t>Боковой судья: Лукьянова М. Москва</t>
  </si>
  <si>
    <t>Старший судья: Енина Е. Курск</t>
  </si>
  <si>
    <t>Главный секретарь: Умеренкова Ю. Курск</t>
  </si>
  <si>
    <t>Главный судья: Умеренков И. Курск</t>
  </si>
  <si>
    <t xml:space="preserve">Токарев Сергей </t>
  </si>
  <si>
    <t>65,5</t>
  </si>
  <si>
    <t>63,0</t>
  </si>
  <si>
    <t>58,0</t>
  </si>
  <si>
    <t xml:space="preserve">Москва </t>
  </si>
  <si>
    <t xml:space="preserve">Лично </t>
  </si>
  <si>
    <t>116,50</t>
  </si>
  <si>
    <t>Мастера 40+ (25.10.1955)/63</t>
  </si>
  <si>
    <t>1. Лукьянов Сергей</t>
  </si>
  <si>
    <t xml:space="preserve"> </t>
  </si>
  <si>
    <t>93,0</t>
  </si>
  <si>
    <t>83,0</t>
  </si>
  <si>
    <t xml:space="preserve">Одинцово/Московская область </t>
  </si>
  <si>
    <t>118,30</t>
  </si>
  <si>
    <t>Открытая (09.01.1985)/34</t>
  </si>
  <si>
    <t>1. Лутошкин Антон</t>
  </si>
  <si>
    <t>ВЕСОВАЯ КАТЕГОРИЯ   125</t>
  </si>
  <si>
    <t>75,5</t>
  </si>
  <si>
    <t>68,0</t>
  </si>
  <si>
    <t>96,60</t>
  </si>
  <si>
    <t>Мастера 40+ (07.07.1978)/40</t>
  </si>
  <si>
    <t>1. Семенов Иван</t>
  </si>
  <si>
    <t>ВЕСОВАЯ КАТЕГОРИЯ   100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</si>
  <si>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</si>
  <si>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</si>
  <si>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</si>
  <si>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</si>
  <si>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</si>
  <si>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</si>
  <si>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</si>
  <si>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</si>
  <si>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</si>
  <si>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Тренер</t>
  </si>
  <si>
    <t>Результат</t>
  </si>
  <si>
    <t>Тяга</t>
  </si>
  <si>
    <t>Город/Область</t>
  </si>
  <si>
    <t>Команда</t>
  </si>
  <si>
    <t>Собственный
вес</t>
  </si>
  <si>
    <t>Возрастная группа
Дата рождения/Возраст</t>
  </si>
  <si>
    <t>ФИО</t>
  </si>
  <si>
    <t>Открытый Всероссийский лично-командный Кубок Москвы и Московской области
«Русская рулетка»
Химки/Московская область 16 - 17 февраля 2019 г.</t>
  </si>
  <si>
    <t>74,3640</t>
  </si>
  <si>
    <t>90,0</t>
  </si>
  <si>
    <t>Грошков Юрий</t>
  </si>
  <si>
    <t>80,1905</t>
  </si>
  <si>
    <t>Фомин Владимир</t>
  </si>
  <si>
    <t>99,4860</t>
  </si>
  <si>
    <t>103,6365</t>
  </si>
  <si>
    <t>Анисимов Роман</t>
  </si>
  <si>
    <t>81,1320</t>
  </si>
  <si>
    <t>80,0</t>
  </si>
  <si>
    <t xml:space="preserve">Юниоры </t>
  </si>
  <si>
    <t>Барыбин Сергей</t>
  </si>
  <si>
    <t>85,6635</t>
  </si>
  <si>
    <t>Яковлев Роман</t>
  </si>
  <si>
    <t>92,6550</t>
  </si>
  <si>
    <t>Первых Артем</t>
  </si>
  <si>
    <t>180,0</t>
  </si>
  <si>
    <t>170,0</t>
  </si>
  <si>
    <t>120,0</t>
  </si>
  <si>
    <t>110,0</t>
  </si>
  <si>
    <t>70,0</t>
  </si>
  <si>
    <t>60,0</t>
  </si>
  <si>
    <t>88,00</t>
  </si>
  <si>
    <t>Открытая (01.07.1985)/33</t>
  </si>
  <si>
    <t>3. Грошков Юрий</t>
  </si>
  <si>
    <t>140,0</t>
  </si>
  <si>
    <t>130,0</t>
  </si>
  <si>
    <t>88,70</t>
  </si>
  <si>
    <t>Открытая (20.07.1994)/24</t>
  </si>
  <si>
    <t>2. Фомин Владимир</t>
  </si>
  <si>
    <t>167,5</t>
  </si>
  <si>
    <t>165,0</t>
  </si>
  <si>
    <t>160,0</t>
  </si>
  <si>
    <t>155,0</t>
  </si>
  <si>
    <t>150,0</t>
  </si>
  <si>
    <t xml:space="preserve">Иваново/Ивановская область </t>
  </si>
  <si>
    <t>86,00</t>
  </si>
  <si>
    <t>Открытая (21.05.1978)/40</t>
  </si>
  <si>
    <t>1. Анисимов Роман</t>
  </si>
  <si>
    <t xml:space="preserve">Орёл/Орловская область </t>
  </si>
  <si>
    <t>88,50</t>
  </si>
  <si>
    <t>Юниоры (01.05.1995)/23</t>
  </si>
  <si>
    <t>1. Первых Артем</t>
  </si>
  <si>
    <t>ВЕСОВАЯ КАТЕГОРИЯ   90</t>
  </si>
  <si>
    <t xml:space="preserve">Саратов/Саратовская область </t>
  </si>
  <si>
    <t>76,90</t>
  </si>
  <si>
    <t>Юниоры (04.09.1996)/22</t>
  </si>
  <si>
    <t>2. Барыбин Сергей</t>
  </si>
  <si>
    <t>79,80</t>
  </si>
  <si>
    <t>Юниоры (12.07.1996)/22</t>
  </si>
  <si>
    <t>1. Яковлев Роман</t>
  </si>
  <si>
    <t>ВЕСОВАЯ КАТЕГОРИЯ   80</t>
  </si>
  <si>
    <t>Открытый Всероссийский лично-командный Кубок Москвы и Московской области
«Русская ось»
Химки/Московская область 16 - 17 февраля 2019 г.</t>
  </si>
  <si>
    <t>33,8227</t>
  </si>
  <si>
    <t>Колесникова Татьяна</t>
  </si>
  <si>
    <t xml:space="preserve">Женщины </t>
  </si>
  <si>
    <t>39,0</t>
  </si>
  <si>
    <t>36,5</t>
  </si>
  <si>
    <t>34,0</t>
  </si>
  <si>
    <t>31,5</t>
  </si>
  <si>
    <t>29,0</t>
  </si>
  <si>
    <t>65,00</t>
  </si>
  <si>
    <t>Мастера 40+ (17.03.1978)/40</t>
  </si>
  <si>
    <t>1. Колесникова Татьяна</t>
  </si>
  <si>
    <t>ВЕСОВАЯ КАТЕГОРИЯ   70</t>
  </si>
  <si>
    <t>Открытый Всероссийский лично-командный Кубок Москвы и Московской области
«Русский кирпич»
Химки/Московская область 16 - 17 февраля 2019 г.</t>
  </si>
  <si>
    <t>63,0356</t>
  </si>
  <si>
    <t>43,3790</t>
  </si>
  <si>
    <t>58,7150</t>
  </si>
  <si>
    <t>Чебоненко Александр</t>
  </si>
  <si>
    <t>59,6695</t>
  </si>
  <si>
    <t>60,8940</t>
  </si>
  <si>
    <t>Абрамова Елена</t>
  </si>
  <si>
    <t>116,60</t>
  </si>
  <si>
    <t>85,0</t>
  </si>
  <si>
    <t>97,70</t>
  </si>
  <si>
    <t>Открытая (07.01.1983)/36</t>
  </si>
  <si>
    <t>1. Чебоненко Александр</t>
  </si>
  <si>
    <t>2. Грошков Юрий</t>
  </si>
  <si>
    <t>97,5</t>
  </si>
  <si>
    <t>95,0</t>
  </si>
  <si>
    <t>40,0</t>
  </si>
  <si>
    <t xml:space="preserve">GOPark </t>
  </si>
  <si>
    <t>58,80</t>
  </si>
  <si>
    <t>Мастера 40+ (15.06.1977)/41</t>
  </si>
  <si>
    <t>-. Чебоненко Татьяна</t>
  </si>
  <si>
    <t>62,5</t>
  </si>
  <si>
    <t>57,5</t>
  </si>
  <si>
    <t>55,0</t>
  </si>
  <si>
    <t>50,0</t>
  </si>
  <si>
    <t>45,0</t>
  </si>
  <si>
    <t xml:space="preserve">Химки/Московская область </t>
  </si>
  <si>
    <t>58,00</t>
  </si>
  <si>
    <t>Открытая (09.05.1985)/33</t>
  </si>
  <si>
    <t>1. Абрамова Елена</t>
  </si>
  <si>
    <t>ВЕСОВАЯ КАТЕГОРИЯ   60</t>
  </si>
  <si>
    <t>Открытый Всероссийский лично-командный Кубок Москвы и Московской области
«Эскалибур»
Химки/Московская область 16 - 17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</si>
</sst>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trike/>
      <sz val="10"/>
      <name val="Arial Cyr"/>
      <charset val="204"/>
    </font>
    <font>
      <sz val="11"/>
      <name val="Arial Cyr"/>
      <charset val="204"/>
    </font>
    <font>
      <sz val="2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1" fillId="0" borderId="0" xfId="1" applyNumberFormat="1" applyAlignment="1">
      <alignment horizontal="center"/>
    </xf>
    <xf numFmtId="49" fontId="1" fillId="0" borderId="0" xfId="1" applyNumberFormat="1" applyAlignment="1">
      <alignment horizontal="left"/>
    </xf>
    <xf numFmtId="49" fontId="2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 indent="1"/>
    </xf>
    <xf numFmtId="49" fontId="3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 indent="1"/>
    </xf>
    <xf numFmtId="49" fontId="6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left"/>
    </xf>
    <xf numFmtId="49" fontId="10" fillId="0" borderId="0" xfId="1" applyNumberFormat="1" applyFont="1" applyAlignment="1">
      <alignment horizontal="left"/>
    </xf>
    <xf numFmtId="49" fontId="1" fillId="0" borderId="2" xfId="1" applyNumberFormat="1" applyBorder="1" applyAlignment="1">
      <alignment horizontal="left"/>
    </xf>
    <xf numFmtId="49" fontId="2" fillId="0" borderId="2" xfId="1" applyNumberFormat="1" applyFont="1" applyBorder="1" applyAlignment="1">
      <alignment horizontal="left"/>
    </xf>
    <xf numFmtId="49" fontId="11" fillId="0" borderId="2" xfId="1" applyNumberFormat="1" applyFont="1" applyBorder="1" applyAlignment="1">
      <alignment horizontal="center"/>
    </xf>
    <xf numFmtId="49" fontId="1" fillId="0" borderId="2" xfId="1" applyNumberFormat="1" applyBorder="1" applyAlignment="1">
      <alignment horizontal="center"/>
    </xf>
    <xf numFmtId="49" fontId="1" fillId="0" borderId="3" xfId="1" applyNumberFormat="1" applyBorder="1" applyAlignment="1">
      <alignment horizontal="left"/>
    </xf>
    <xf numFmtId="49" fontId="2" fillId="0" borderId="3" xfId="1" applyNumberFormat="1" applyFont="1" applyBorder="1" applyAlignment="1">
      <alignment horizontal="left"/>
    </xf>
    <xf numFmtId="49" fontId="11" fillId="0" borderId="3" xfId="1" applyNumberFormat="1" applyFont="1" applyBorder="1" applyAlignment="1">
      <alignment horizontal="center"/>
    </xf>
    <xf numFmtId="49" fontId="1" fillId="0" borderId="3" xfId="1" applyNumberFormat="1" applyBorder="1" applyAlignment="1">
      <alignment horizontal="center"/>
    </xf>
    <xf numFmtId="49" fontId="6" fillId="0" borderId="0" xfId="1" applyNumberFormat="1" applyFont="1" applyAlignment="1">
      <alignment horizontal="center"/>
    </xf>
    <xf numFmtId="49" fontId="1" fillId="0" borderId="1" xfId="1" applyNumberFormat="1" applyBorder="1" applyAlignment="1">
      <alignment horizontal="left"/>
    </xf>
    <xf numFmtId="49" fontId="2" fillId="0" borderId="1" xfId="1" applyNumberFormat="1" applyFont="1" applyBorder="1" applyAlignment="1">
      <alignment horizontal="left"/>
    </xf>
    <xf numFmtId="49" fontId="11" fillId="0" borderId="1" xfId="1" applyNumberFormat="1" applyFont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left" vertical="center"/>
    </xf>
    <xf numFmtId="49" fontId="12" fillId="0" borderId="6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left" vertical="center"/>
    </xf>
    <xf numFmtId="49" fontId="3" fillId="0" borderId="10" xfId="1" applyNumberFormat="1" applyFont="1" applyBorder="1" applyAlignment="1">
      <alignment horizontal="center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 wrapText="1"/>
    </xf>
    <xf numFmtId="49" fontId="3" fillId="0" borderId="14" xfId="1" applyNumberFormat="1" applyFont="1" applyBorder="1" applyAlignment="1">
      <alignment horizontal="center" vertical="center"/>
    </xf>
    <xf numFmtId="49" fontId="13" fillId="0" borderId="15" xfId="1" applyNumberFormat="1" applyFont="1" applyBorder="1" applyAlignment="1">
      <alignment horizontal="center" vertical="center"/>
    </xf>
    <xf numFmtId="49" fontId="13" fillId="0" borderId="16" xfId="1" applyNumberFormat="1" applyFont="1" applyBorder="1" applyAlignment="1">
      <alignment horizontal="center" vertical="center"/>
    </xf>
    <xf numFmtId="49" fontId="13" fillId="0" borderId="17" xfId="1" applyNumberFormat="1" applyFont="1" applyBorder="1" applyAlignment="1">
      <alignment horizontal="center" vertical="center"/>
    </xf>
    <xf numFmtId="49" fontId="13" fillId="0" borderId="18" xfId="1" applyNumberFormat="1" applyFont="1" applyBorder="1" applyAlignment="1">
      <alignment horizontal="center" vertical="center"/>
    </xf>
    <xf numFmtId="49" fontId="13" fillId="0" borderId="19" xfId="1" applyNumberFormat="1" applyFont="1" applyBorder="1" applyAlignment="1">
      <alignment horizontal="center" vertical="center"/>
    </xf>
    <xf numFmtId="49" fontId="13" fillId="0" borderId="20" xfId="1" applyNumberFormat="1" applyFont="1" applyBorder="1" applyAlignment="1">
      <alignment horizontal="center" vertical="center" wrapText="1"/>
    </xf>
    <xf numFmtId="49" fontId="1" fillId="0" borderId="21" xfId="1" applyNumberFormat="1" applyBorder="1" applyAlignment="1">
      <alignment horizontal="left"/>
    </xf>
    <xf numFmtId="49" fontId="2" fillId="0" borderId="21" xfId="1" applyNumberFormat="1" applyFont="1" applyBorder="1" applyAlignment="1">
      <alignment horizontal="left"/>
    </xf>
    <xf numFmtId="49" fontId="11" fillId="0" borderId="21" xfId="1" applyNumberFormat="1" applyFon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6" fillId="0" borderId="19" xfId="1" applyNumberFormat="1" applyFont="1" applyBorder="1" applyAlignment="1">
      <alignment horizontal="center"/>
    </xf>
  </cellXfs>
  <cellStyles count="2">
    <cellStyle name="Обычный" xfId="0" builtinId="0"/>
    <cellStyle name="Обычный 2" xfId="1" xr:uid="{585EAB94-E00A-4D86-A9D0-9CAA6BB08D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C40F-8AFC-4C1D-B6CC-406B36CDA271}">
  <dimension ref="A1:S30"/>
  <sheetViews>
    <sheetView topLeftCell="A7" workbookViewId="0">
      <selection activeCell="D13" sqref="D13:E18"/>
    </sheetView>
  </sheetViews>
  <sheetFormatPr defaultRowHeight="12.75" x14ac:dyDescent="0.2"/>
  <cols>
    <col min="1" max="1" width="24.75" style="3" bestFit="1" customWidth="1"/>
    <col min="2" max="2" width="22.75" style="1" bestFit="1" customWidth="1"/>
    <col min="3" max="3" width="9.25" style="1" bestFit="1" customWidth="1"/>
    <col min="4" max="4" width="19.875" style="2" bestFit="1" customWidth="1"/>
    <col min="5" max="5" width="25.25" style="2" bestFit="1" customWidth="1"/>
    <col min="6" max="8" width="4" style="1" bestFit="1" customWidth="1"/>
    <col min="9" max="14" width="1.875" style="1" bestFit="1" customWidth="1"/>
    <col min="15" max="17" width="2.875" style="1" bestFit="1" customWidth="1"/>
    <col min="18" max="18" width="9.875" style="3" bestFit="1" customWidth="1"/>
    <col min="19" max="19" width="14.375" style="2" bestFit="1" customWidth="1"/>
    <col min="20" max="16384" width="9" style="1"/>
  </cols>
  <sheetData>
    <row r="1" spans="1:19" ht="29.1" customHeight="1" x14ac:dyDescent="0.2">
      <c r="A1" s="45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3"/>
    </row>
    <row r="2" spans="1:19" ht="62.1" customHeight="1" thickBot="1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/>
    </row>
    <row r="3" spans="1:19" s="26" customFormat="1" ht="12.75" customHeight="1" x14ac:dyDescent="0.25">
      <c r="A3" s="39" t="s">
        <v>62</v>
      </c>
      <c r="B3" s="38" t="s">
        <v>61</v>
      </c>
      <c r="C3" s="38" t="s">
        <v>60</v>
      </c>
      <c r="D3" s="37" t="s">
        <v>59</v>
      </c>
      <c r="E3" s="37" t="s">
        <v>58</v>
      </c>
      <c r="F3" s="36" t="s">
        <v>57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4"/>
      <c r="R3" s="33" t="s">
        <v>56</v>
      </c>
      <c r="S3" s="32" t="s">
        <v>55</v>
      </c>
    </row>
    <row r="4" spans="1:19" s="26" customFormat="1" ht="21" customHeight="1" thickBot="1" x14ac:dyDescent="0.3">
      <c r="A4" s="31"/>
      <c r="B4" s="30"/>
      <c r="C4" s="30"/>
      <c r="D4" s="30"/>
      <c r="E4" s="30"/>
      <c r="F4" s="29">
        <v>1</v>
      </c>
      <c r="G4" s="29">
        <v>2</v>
      </c>
      <c r="H4" s="29">
        <v>3</v>
      </c>
      <c r="I4" s="29" t="s">
        <v>54</v>
      </c>
      <c r="J4" s="29" t="s">
        <v>53</v>
      </c>
      <c r="K4" s="29" t="s">
        <v>52</v>
      </c>
      <c r="L4" s="29" t="s">
        <v>51</v>
      </c>
      <c r="M4" s="29" t="s">
        <v>50</v>
      </c>
      <c r="N4" s="29" t="s">
        <v>49</v>
      </c>
      <c r="O4" s="29" t="s">
        <v>48</v>
      </c>
      <c r="P4" s="29" t="s">
        <v>47</v>
      </c>
      <c r="Q4" s="29" t="s">
        <v>46</v>
      </c>
      <c r="R4" s="28"/>
      <c r="S4" s="27"/>
    </row>
    <row r="6" spans="1:19" ht="15" x14ac:dyDescent="0.2">
      <c r="A6" s="21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9" x14ac:dyDescent="0.2">
      <c r="A7" s="23" t="s">
        <v>44</v>
      </c>
      <c r="B7" s="25" t="s">
        <v>43</v>
      </c>
      <c r="C7" s="25" t="s">
        <v>42</v>
      </c>
      <c r="D7" s="22" t="s">
        <v>28</v>
      </c>
      <c r="E7" s="22" t="s">
        <v>27</v>
      </c>
      <c r="F7" s="25" t="s">
        <v>41</v>
      </c>
      <c r="G7" s="24" t="s">
        <v>40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3" t="str">
        <f>"68,0"</f>
        <v>68,0</v>
      </c>
      <c r="S7" s="22" t="s">
        <v>32</v>
      </c>
    </row>
    <row r="9" spans="1:19" ht="15" x14ac:dyDescent="0.2">
      <c r="A9" s="21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9" x14ac:dyDescent="0.2">
      <c r="A10" s="18" t="s">
        <v>38</v>
      </c>
      <c r="B10" s="20" t="s">
        <v>37</v>
      </c>
      <c r="C10" s="20" t="s">
        <v>36</v>
      </c>
      <c r="D10" s="17" t="s">
        <v>28</v>
      </c>
      <c r="E10" s="17" t="s">
        <v>35</v>
      </c>
      <c r="F10" s="20" t="s">
        <v>34</v>
      </c>
      <c r="G10" s="20" t="s">
        <v>33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8" t="str">
        <f>"93,0"</f>
        <v>93,0</v>
      </c>
      <c r="S10" s="17" t="s">
        <v>32</v>
      </c>
    </row>
    <row r="11" spans="1:19" x14ac:dyDescent="0.2">
      <c r="A11" s="14" t="s">
        <v>31</v>
      </c>
      <c r="B11" s="16" t="s">
        <v>30</v>
      </c>
      <c r="C11" s="16" t="s">
        <v>29</v>
      </c>
      <c r="D11" s="13" t="s">
        <v>28</v>
      </c>
      <c r="E11" s="13" t="s">
        <v>27</v>
      </c>
      <c r="F11" s="16" t="s">
        <v>26</v>
      </c>
      <c r="G11" s="16" t="s">
        <v>25</v>
      </c>
      <c r="H11" s="15" t="s">
        <v>24</v>
      </c>
      <c r="I11" s="15"/>
      <c r="J11" s="15"/>
      <c r="K11" s="15"/>
      <c r="L11" s="15"/>
      <c r="M11" s="15"/>
      <c r="N11" s="15"/>
      <c r="O11" s="15"/>
      <c r="P11" s="15"/>
      <c r="Q11" s="15"/>
      <c r="R11" s="14" t="str">
        <f>"63,0"</f>
        <v>63,0</v>
      </c>
      <c r="S11" s="13" t="s">
        <v>23</v>
      </c>
    </row>
    <row r="13" spans="1:19" ht="15" x14ac:dyDescent="0.2">
      <c r="D13" s="12" t="s">
        <v>22</v>
      </c>
    </row>
    <row r="14" spans="1:19" ht="15" x14ac:dyDescent="0.2">
      <c r="D14" s="12" t="s">
        <v>21</v>
      </c>
    </row>
    <row r="15" spans="1:19" ht="15" x14ac:dyDescent="0.2">
      <c r="D15" s="12" t="s">
        <v>20</v>
      </c>
    </row>
    <row r="16" spans="1:19" ht="15" x14ac:dyDescent="0.2">
      <c r="D16" s="12" t="s">
        <v>19</v>
      </c>
    </row>
    <row r="17" spans="1:4" ht="15" x14ac:dyDescent="0.2">
      <c r="D17" s="12" t="s">
        <v>18</v>
      </c>
    </row>
    <row r="18" spans="1:4" ht="15" x14ac:dyDescent="0.2">
      <c r="D18" s="12" t="s">
        <v>17</v>
      </c>
    </row>
    <row r="19" spans="1:4" ht="15" x14ac:dyDescent="0.2">
      <c r="D19" s="12"/>
    </row>
    <row r="21" spans="1:4" ht="18" x14ac:dyDescent="0.25">
      <c r="A21" s="11" t="s">
        <v>16</v>
      </c>
      <c r="B21" s="10"/>
    </row>
    <row r="22" spans="1:4" ht="15" x14ac:dyDescent="0.2">
      <c r="A22" s="9" t="s">
        <v>15</v>
      </c>
      <c r="B22" s="8"/>
    </row>
    <row r="23" spans="1:4" ht="14.25" x14ac:dyDescent="0.2">
      <c r="A23" s="7"/>
      <c r="B23" s="6" t="s">
        <v>13</v>
      </c>
    </row>
    <row r="24" spans="1:4" ht="15" x14ac:dyDescent="0.2">
      <c r="A24" s="5" t="s">
        <v>10</v>
      </c>
      <c r="B24" s="5" t="s">
        <v>9</v>
      </c>
      <c r="C24" s="5" t="s">
        <v>8</v>
      </c>
      <c r="D24" s="5" t="s">
        <v>7</v>
      </c>
    </row>
    <row r="25" spans="1:4" x14ac:dyDescent="0.2">
      <c r="A25" s="4" t="s">
        <v>14</v>
      </c>
      <c r="B25" s="1" t="s">
        <v>13</v>
      </c>
      <c r="C25" s="1" t="s">
        <v>5</v>
      </c>
      <c r="D25" s="3" t="s">
        <v>12</v>
      </c>
    </row>
    <row r="27" spans="1:4" ht="14.25" x14ac:dyDescent="0.2">
      <c r="A27" s="7"/>
      <c r="B27" s="6" t="s">
        <v>11</v>
      </c>
    </row>
    <row r="28" spans="1:4" ht="15" x14ac:dyDescent="0.2">
      <c r="A28" s="5" t="s">
        <v>10</v>
      </c>
      <c r="B28" s="5" t="s">
        <v>9</v>
      </c>
      <c r="C28" s="5" t="s">
        <v>8</v>
      </c>
      <c r="D28" s="5" t="s">
        <v>7</v>
      </c>
    </row>
    <row r="29" spans="1:4" x14ac:dyDescent="0.2">
      <c r="A29" s="4" t="s">
        <v>6</v>
      </c>
      <c r="B29" s="1" t="s">
        <v>2</v>
      </c>
      <c r="C29" s="1" t="s">
        <v>5</v>
      </c>
      <c r="D29" s="3" t="s">
        <v>4</v>
      </c>
    </row>
    <row r="30" spans="1:4" x14ac:dyDescent="0.2">
      <c r="A30" s="4" t="s">
        <v>3</v>
      </c>
      <c r="B30" s="1" t="s">
        <v>2</v>
      </c>
      <c r="C30" s="1" t="s">
        <v>1</v>
      </c>
      <c r="D30" s="3" t="s">
        <v>0</v>
      </c>
    </row>
  </sheetData>
  <mergeCells count="11">
    <mergeCell ref="R3:R4"/>
    <mergeCell ref="S3:S4"/>
    <mergeCell ref="A6:R6"/>
    <mergeCell ref="A9:R9"/>
    <mergeCell ref="A1:S2"/>
    <mergeCell ref="A3:A4"/>
    <mergeCell ref="B3:B4"/>
    <mergeCell ref="C3:C4"/>
    <mergeCell ref="D3:D4"/>
    <mergeCell ref="E3:E4"/>
    <mergeCell ref="F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D589-9B29-494F-9D9C-7E728A0CE4BD}">
  <dimension ref="A1:S39"/>
  <sheetViews>
    <sheetView topLeftCell="A13" workbookViewId="0">
      <selection activeCell="D18" sqref="D18:E23"/>
    </sheetView>
  </sheetViews>
  <sheetFormatPr defaultRowHeight="12.75" x14ac:dyDescent="0.2"/>
  <cols>
    <col min="1" max="1" width="24.75" style="3" bestFit="1" customWidth="1"/>
    <col min="2" max="2" width="20" style="1" bestFit="1" customWidth="1"/>
    <col min="3" max="3" width="9.25" style="1" bestFit="1" customWidth="1"/>
    <col min="4" max="4" width="19.875" style="2" bestFit="1" customWidth="1"/>
    <col min="5" max="5" width="25.25" style="2" bestFit="1" customWidth="1"/>
    <col min="6" max="11" width="4.875" style="1" bestFit="1" customWidth="1"/>
    <col min="12" max="14" width="1.875" style="1" bestFit="1" customWidth="1"/>
    <col min="15" max="17" width="2.875" style="1" bestFit="1" customWidth="1"/>
    <col min="18" max="18" width="9.875" style="3" bestFit="1" customWidth="1"/>
    <col min="19" max="19" width="7.75" style="2" bestFit="1" customWidth="1"/>
    <col min="20" max="16384" width="9" style="1"/>
  </cols>
  <sheetData>
    <row r="1" spans="1:19" ht="29.1" customHeight="1" x14ac:dyDescent="0.2">
      <c r="A1" s="45" t="s">
        <v>116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3"/>
    </row>
    <row r="2" spans="1:19" ht="62.1" customHeight="1" thickBot="1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/>
    </row>
    <row r="3" spans="1:19" s="26" customFormat="1" ht="12.75" customHeight="1" x14ac:dyDescent="0.25">
      <c r="A3" s="39" t="s">
        <v>62</v>
      </c>
      <c r="B3" s="38" t="s">
        <v>61</v>
      </c>
      <c r="C3" s="38" t="s">
        <v>60</v>
      </c>
      <c r="D3" s="37" t="s">
        <v>59</v>
      </c>
      <c r="E3" s="37" t="s">
        <v>58</v>
      </c>
      <c r="F3" s="36" t="s">
        <v>57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4"/>
      <c r="R3" s="33" t="s">
        <v>56</v>
      </c>
      <c r="S3" s="32" t="s">
        <v>55</v>
      </c>
    </row>
    <row r="4" spans="1:19" s="26" customFormat="1" ht="21" customHeight="1" thickBot="1" x14ac:dyDescent="0.3">
      <c r="A4" s="31"/>
      <c r="B4" s="30"/>
      <c r="C4" s="30"/>
      <c r="D4" s="30"/>
      <c r="E4" s="30"/>
      <c r="F4" s="29">
        <v>1</v>
      </c>
      <c r="G4" s="29">
        <v>2</v>
      </c>
      <c r="H4" s="29">
        <v>3</v>
      </c>
      <c r="I4" s="29" t="s">
        <v>54</v>
      </c>
      <c r="J4" s="29" t="s">
        <v>53</v>
      </c>
      <c r="K4" s="29" t="s">
        <v>52</v>
      </c>
      <c r="L4" s="29" t="s">
        <v>51</v>
      </c>
      <c r="M4" s="29" t="s">
        <v>50</v>
      </c>
      <c r="N4" s="29" t="s">
        <v>49</v>
      </c>
      <c r="O4" s="29" t="s">
        <v>48</v>
      </c>
      <c r="P4" s="29" t="s">
        <v>47</v>
      </c>
      <c r="Q4" s="29" t="s">
        <v>46</v>
      </c>
      <c r="R4" s="28"/>
      <c r="S4" s="27"/>
    </row>
    <row r="5" spans="1:19" ht="15" x14ac:dyDescent="0.2">
      <c r="A5" s="50" t="s">
        <v>115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9" x14ac:dyDescent="0.2">
      <c r="A6" s="18" t="s">
        <v>114</v>
      </c>
      <c r="B6" s="20" t="s">
        <v>113</v>
      </c>
      <c r="C6" s="20" t="s">
        <v>112</v>
      </c>
      <c r="D6" s="17" t="s">
        <v>28</v>
      </c>
      <c r="E6" s="17" t="s">
        <v>27</v>
      </c>
      <c r="F6" s="20" t="s">
        <v>82</v>
      </c>
      <c r="G6" s="20" t="s">
        <v>90</v>
      </c>
      <c r="H6" s="19" t="s">
        <v>89</v>
      </c>
      <c r="I6" s="19"/>
      <c r="J6" s="19"/>
      <c r="K6" s="19"/>
      <c r="L6" s="19"/>
      <c r="M6" s="19"/>
      <c r="N6" s="19"/>
      <c r="O6" s="19"/>
      <c r="P6" s="19"/>
      <c r="Q6" s="19"/>
      <c r="R6" s="18" t="str">
        <f>"130,0"</f>
        <v>130,0</v>
      </c>
      <c r="S6" s="17" t="s">
        <v>32</v>
      </c>
    </row>
    <row r="7" spans="1:19" x14ac:dyDescent="0.2">
      <c r="A7" s="14" t="s">
        <v>111</v>
      </c>
      <c r="B7" s="16" t="s">
        <v>110</v>
      </c>
      <c r="C7" s="16" t="s">
        <v>109</v>
      </c>
      <c r="D7" s="13" t="s">
        <v>28</v>
      </c>
      <c r="E7" s="13" t="s">
        <v>108</v>
      </c>
      <c r="F7" s="16" t="s">
        <v>83</v>
      </c>
      <c r="G7" s="16" t="s">
        <v>82</v>
      </c>
      <c r="H7" s="15" t="s">
        <v>90</v>
      </c>
      <c r="I7" s="15"/>
      <c r="J7" s="15"/>
      <c r="K7" s="15"/>
      <c r="L7" s="15"/>
      <c r="M7" s="15"/>
      <c r="N7" s="15"/>
      <c r="O7" s="15"/>
      <c r="P7" s="15"/>
      <c r="Q7" s="15"/>
      <c r="R7" s="14" t="str">
        <f>"120,0"</f>
        <v>120,0</v>
      </c>
      <c r="S7" s="13" t="s">
        <v>32</v>
      </c>
    </row>
    <row r="9" spans="1:19" ht="15" x14ac:dyDescent="0.2">
      <c r="A9" s="21" t="s">
        <v>107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9" x14ac:dyDescent="0.2">
      <c r="A10" s="18" t="s">
        <v>106</v>
      </c>
      <c r="B10" s="20" t="s">
        <v>105</v>
      </c>
      <c r="C10" s="20" t="s">
        <v>104</v>
      </c>
      <c r="D10" s="17" t="s">
        <v>28</v>
      </c>
      <c r="E10" s="17" t="s">
        <v>103</v>
      </c>
      <c r="F10" s="20" t="s">
        <v>82</v>
      </c>
      <c r="G10" s="20" t="s">
        <v>90</v>
      </c>
      <c r="H10" s="20" t="s">
        <v>89</v>
      </c>
      <c r="I10" s="20" t="s">
        <v>98</v>
      </c>
      <c r="J10" s="19" t="s">
        <v>97</v>
      </c>
      <c r="K10" s="19"/>
      <c r="L10" s="19"/>
      <c r="M10" s="19"/>
      <c r="N10" s="19"/>
      <c r="O10" s="19"/>
      <c r="P10" s="19"/>
      <c r="Q10" s="19"/>
      <c r="R10" s="18" t="str">
        <f>"150,0"</f>
        <v>150,0</v>
      </c>
      <c r="S10" s="17" t="s">
        <v>32</v>
      </c>
    </row>
    <row r="11" spans="1:19" x14ac:dyDescent="0.2">
      <c r="A11" s="47" t="s">
        <v>102</v>
      </c>
      <c r="B11" s="49" t="s">
        <v>101</v>
      </c>
      <c r="C11" s="49" t="s">
        <v>100</v>
      </c>
      <c r="D11" s="46" t="s">
        <v>28</v>
      </c>
      <c r="E11" s="46" t="s">
        <v>99</v>
      </c>
      <c r="F11" s="49" t="s">
        <v>98</v>
      </c>
      <c r="G11" s="49" t="s">
        <v>97</v>
      </c>
      <c r="H11" s="49" t="s">
        <v>96</v>
      </c>
      <c r="I11" s="49" t="s">
        <v>95</v>
      </c>
      <c r="J11" s="48" t="s">
        <v>94</v>
      </c>
      <c r="K11" s="48"/>
      <c r="L11" s="48"/>
      <c r="M11" s="48"/>
      <c r="N11" s="48"/>
      <c r="O11" s="48"/>
      <c r="P11" s="48"/>
      <c r="Q11" s="48"/>
      <c r="R11" s="47" t="str">
        <f>"165,0"</f>
        <v>165,0</v>
      </c>
      <c r="S11" s="46" t="s">
        <v>32</v>
      </c>
    </row>
    <row r="12" spans="1:19" x14ac:dyDescent="0.2">
      <c r="A12" s="47" t="s">
        <v>93</v>
      </c>
      <c r="B12" s="49" t="s">
        <v>92</v>
      </c>
      <c r="C12" s="49" t="s">
        <v>91</v>
      </c>
      <c r="D12" s="46" t="s">
        <v>28</v>
      </c>
      <c r="E12" s="46" t="s">
        <v>27</v>
      </c>
      <c r="F12" s="49" t="s">
        <v>83</v>
      </c>
      <c r="G12" s="49" t="s">
        <v>90</v>
      </c>
      <c r="H12" s="48" t="s">
        <v>89</v>
      </c>
      <c r="I12" s="48"/>
      <c r="J12" s="48"/>
      <c r="K12" s="48"/>
      <c r="L12" s="48"/>
      <c r="M12" s="48"/>
      <c r="N12" s="48"/>
      <c r="O12" s="48"/>
      <c r="P12" s="48"/>
      <c r="Q12" s="48"/>
      <c r="R12" s="47" t="str">
        <f>"130,0"</f>
        <v>130,0</v>
      </c>
      <c r="S12" s="46" t="s">
        <v>32</v>
      </c>
    </row>
    <row r="13" spans="1:19" x14ac:dyDescent="0.2">
      <c r="A13" s="14" t="s">
        <v>88</v>
      </c>
      <c r="B13" s="16" t="s">
        <v>87</v>
      </c>
      <c r="C13" s="16" t="s">
        <v>86</v>
      </c>
      <c r="D13" s="13" t="s">
        <v>28</v>
      </c>
      <c r="E13" s="13" t="s">
        <v>27</v>
      </c>
      <c r="F13" s="16" t="s">
        <v>85</v>
      </c>
      <c r="G13" s="16" t="s">
        <v>84</v>
      </c>
      <c r="H13" s="16" t="s">
        <v>73</v>
      </c>
      <c r="I13" s="16" t="s">
        <v>1</v>
      </c>
      <c r="J13" s="16" t="s">
        <v>83</v>
      </c>
      <c r="K13" s="16" t="s">
        <v>82</v>
      </c>
      <c r="L13" s="15"/>
      <c r="M13" s="15"/>
      <c r="N13" s="15"/>
      <c r="O13" s="15"/>
      <c r="P13" s="15"/>
      <c r="Q13" s="15"/>
      <c r="R13" s="14" t="str">
        <f>"120,0"</f>
        <v>120,0</v>
      </c>
      <c r="S13" s="13" t="s">
        <v>32</v>
      </c>
    </row>
    <row r="15" spans="1:19" ht="15" x14ac:dyDescent="0.2">
      <c r="A15" s="21" t="s">
        <v>39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9" x14ac:dyDescent="0.2">
      <c r="A16" s="23" t="s">
        <v>38</v>
      </c>
      <c r="B16" s="25" t="s">
        <v>37</v>
      </c>
      <c r="C16" s="25" t="s">
        <v>36</v>
      </c>
      <c r="D16" s="22" t="s">
        <v>28</v>
      </c>
      <c r="E16" s="22" t="s">
        <v>35</v>
      </c>
      <c r="F16" s="25" t="s">
        <v>81</v>
      </c>
      <c r="G16" s="25" t="s">
        <v>80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3" t="str">
        <f>"180,0"</f>
        <v>180,0</v>
      </c>
      <c r="S16" s="22" t="s">
        <v>32</v>
      </c>
    </row>
    <row r="18" spans="1:4" ht="15" x14ac:dyDescent="0.2">
      <c r="D18" s="12" t="s">
        <v>22</v>
      </c>
    </row>
    <row r="19" spans="1:4" ht="15" x14ac:dyDescent="0.2">
      <c r="D19" s="12" t="s">
        <v>21</v>
      </c>
    </row>
    <row r="20" spans="1:4" ht="15" x14ac:dyDescent="0.2">
      <c r="D20" s="12" t="s">
        <v>20</v>
      </c>
    </row>
    <row r="21" spans="1:4" ht="15" x14ac:dyDescent="0.2">
      <c r="D21" s="12" t="s">
        <v>19</v>
      </c>
    </row>
    <row r="22" spans="1:4" ht="15" x14ac:dyDescent="0.2">
      <c r="D22" s="12" t="s">
        <v>18</v>
      </c>
    </row>
    <row r="23" spans="1:4" ht="15" x14ac:dyDescent="0.2">
      <c r="D23" s="12" t="s">
        <v>17</v>
      </c>
    </row>
    <row r="24" spans="1:4" ht="15" x14ac:dyDescent="0.2">
      <c r="D24" s="12"/>
    </row>
    <row r="26" spans="1:4" ht="18" x14ac:dyDescent="0.25">
      <c r="A26" s="11" t="s">
        <v>16</v>
      </c>
      <c r="B26" s="10"/>
    </row>
    <row r="27" spans="1:4" ht="15" x14ac:dyDescent="0.2">
      <c r="A27" s="9" t="s">
        <v>15</v>
      </c>
      <c r="B27" s="8"/>
    </row>
    <row r="28" spans="1:4" ht="14.25" x14ac:dyDescent="0.2">
      <c r="A28" s="7"/>
      <c r="B28" s="6" t="s">
        <v>74</v>
      </c>
    </row>
    <row r="29" spans="1:4" ht="15" x14ac:dyDescent="0.2">
      <c r="A29" s="5" t="s">
        <v>10</v>
      </c>
      <c r="B29" s="5" t="s">
        <v>9</v>
      </c>
      <c r="C29" s="5" t="s">
        <v>8</v>
      </c>
      <c r="D29" s="5" t="s">
        <v>7</v>
      </c>
    </row>
    <row r="30" spans="1:4" x14ac:dyDescent="0.2">
      <c r="A30" s="4" t="s">
        <v>79</v>
      </c>
      <c r="B30" s="1" t="s">
        <v>74</v>
      </c>
      <c r="C30" s="1" t="s">
        <v>65</v>
      </c>
      <c r="D30" s="3" t="s">
        <v>78</v>
      </c>
    </row>
    <row r="31" spans="1:4" x14ac:dyDescent="0.2">
      <c r="A31" s="4" t="s">
        <v>77</v>
      </c>
      <c r="B31" s="1" t="s">
        <v>74</v>
      </c>
      <c r="C31" s="1" t="s">
        <v>73</v>
      </c>
      <c r="D31" s="3" t="s">
        <v>76</v>
      </c>
    </row>
    <row r="32" spans="1:4" x14ac:dyDescent="0.2">
      <c r="A32" s="4" t="s">
        <v>75</v>
      </c>
      <c r="B32" s="1" t="s">
        <v>74</v>
      </c>
      <c r="C32" s="1" t="s">
        <v>73</v>
      </c>
      <c r="D32" s="3" t="s">
        <v>72</v>
      </c>
    </row>
    <row r="34" spans="1:4" ht="14.25" x14ac:dyDescent="0.2">
      <c r="A34" s="7"/>
      <c r="B34" s="6" t="s">
        <v>13</v>
      </c>
    </row>
    <row r="35" spans="1:4" ht="15" x14ac:dyDescent="0.2">
      <c r="A35" s="5" t="s">
        <v>10</v>
      </c>
      <c r="B35" s="5" t="s">
        <v>9</v>
      </c>
      <c r="C35" s="5" t="s">
        <v>8</v>
      </c>
      <c r="D35" s="5" t="s">
        <v>7</v>
      </c>
    </row>
    <row r="36" spans="1:4" x14ac:dyDescent="0.2">
      <c r="A36" s="4" t="s">
        <v>71</v>
      </c>
      <c r="B36" s="1" t="s">
        <v>13</v>
      </c>
      <c r="C36" s="1" t="s">
        <v>65</v>
      </c>
      <c r="D36" s="3" t="s">
        <v>70</v>
      </c>
    </row>
    <row r="37" spans="1:4" x14ac:dyDescent="0.2">
      <c r="A37" s="4" t="s">
        <v>14</v>
      </c>
      <c r="B37" s="1" t="s">
        <v>13</v>
      </c>
      <c r="C37" s="1" t="s">
        <v>5</v>
      </c>
      <c r="D37" s="3" t="s">
        <v>69</v>
      </c>
    </row>
    <row r="38" spans="1:4" x14ac:dyDescent="0.2">
      <c r="A38" s="4" t="s">
        <v>68</v>
      </c>
      <c r="B38" s="1" t="s">
        <v>13</v>
      </c>
      <c r="C38" s="1" t="s">
        <v>65</v>
      </c>
      <c r="D38" s="3" t="s">
        <v>67</v>
      </c>
    </row>
    <row r="39" spans="1:4" x14ac:dyDescent="0.2">
      <c r="A39" s="4" t="s">
        <v>66</v>
      </c>
      <c r="B39" s="1" t="s">
        <v>13</v>
      </c>
      <c r="C39" s="1" t="s">
        <v>65</v>
      </c>
      <c r="D39" s="3" t="s">
        <v>64</v>
      </c>
    </row>
  </sheetData>
  <mergeCells count="12">
    <mergeCell ref="F3:Q3"/>
    <mergeCell ref="R3:R4"/>
    <mergeCell ref="S3:S4"/>
    <mergeCell ref="A5:R5"/>
    <mergeCell ref="A9:R9"/>
    <mergeCell ref="A15:R15"/>
    <mergeCell ref="A1:S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A8EF-ABA6-42CB-9DF8-9C0F9ADC5A6D}">
  <dimension ref="A1:S20"/>
  <sheetViews>
    <sheetView topLeftCell="A2" workbookViewId="0">
      <selection activeCell="D8" sqref="D8:E13"/>
    </sheetView>
  </sheetViews>
  <sheetFormatPr defaultRowHeight="12.75" x14ac:dyDescent="0.2"/>
  <cols>
    <col min="1" max="1" width="24.75" style="3" bestFit="1" customWidth="1"/>
    <col min="2" max="2" width="22.75" style="1" bestFit="1" customWidth="1"/>
    <col min="3" max="3" width="9.25" style="1" bestFit="1" customWidth="1"/>
    <col min="4" max="4" width="19.875" style="2" bestFit="1" customWidth="1"/>
    <col min="5" max="5" width="15.125" style="2" bestFit="1" customWidth="1"/>
    <col min="6" max="10" width="4" style="1" bestFit="1" customWidth="1"/>
    <col min="11" max="14" width="1.875" style="1" bestFit="1" customWidth="1"/>
    <col min="15" max="17" width="2.875" style="1" bestFit="1" customWidth="1"/>
    <col min="18" max="18" width="9.875" style="3" bestFit="1" customWidth="1"/>
    <col min="19" max="19" width="7.75" style="2" bestFit="1" customWidth="1"/>
    <col min="20" max="16384" width="9" style="1"/>
  </cols>
  <sheetData>
    <row r="1" spans="1:19" ht="29.1" customHeight="1" x14ac:dyDescent="0.2">
      <c r="A1" s="45" t="s">
        <v>129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3"/>
    </row>
    <row r="2" spans="1:19" ht="62.1" customHeight="1" thickBot="1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/>
    </row>
    <row r="3" spans="1:19" s="26" customFormat="1" ht="12.75" customHeight="1" x14ac:dyDescent="0.25">
      <c r="A3" s="39" t="s">
        <v>62</v>
      </c>
      <c r="B3" s="38" t="s">
        <v>61</v>
      </c>
      <c r="C3" s="38" t="s">
        <v>60</v>
      </c>
      <c r="D3" s="37" t="s">
        <v>59</v>
      </c>
      <c r="E3" s="37" t="s">
        <v>58</v>
      </c>
      <c r="F3" s="36" t="s">
        <v>57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4"/>
      <c r="R3" s="33" t="s">
        <v>56</v>
      </c>
      <c r="S3" s="32" t="s">
        <v>55</v>
      </c>
    </row>
    <row r="4" spans="1:19" s="26" customFormat="1" ht="21" customHeight="1" thickBot="1" x14ac:dyDescent="0.3">
      <c r="A4" s="31"/>
      <c r="B4" s="30"/>
      <c r="C4" s="30"/>
      <c r="D4" s="30"/>
      <c r="E4" s="30"/>
      <c r="F4" s="29">
        <v>1</v>
      </c>
      <c r="G4" s="29">
        <v>2</v>
      </c>
      <c r="H4" s="29">
        <v>3</v>
      </c>
      <c r="I4" s="29" t="s">
        <v>54</v>
      </c>
      <c r="J4" s="29" t="s">
        <v>53</v>
      </c>
      <c r="K4" s="29" t="s">
        <v>52</v>
      </c>
      <c r="L4" s="29" t="s">
        <v>51</v>
      </c>
      <c r="M4" s="29" t="s">
        <v>50</v>
      </c>
      <c r="N4" s="29" t="s">
        <v>49</v>
      </c>
      <c r="O4" s="29" t="s">
        <v>48</v>
      </c>
      <c r="P4" s="29" t="s">
        <v>47</v>
      </c>
      <c r="Q4" s="29" t="s">
        <v>46</v>
      </c>
      <c r="R4" s="28"/>
      <c r="S4" s="27"/>
    </row>
    <row r="5" spans="1:19" ht="15" x14ac:dyDescent="0.2">
      <c r="A5" s="50" t="s">
        <v>128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9" x14ac:dyDescent="0.2">
      <c r="A6" s="23" t="s">
        <v>127</v>
      </c>
      <c r="B6" s="25" t="s">
        <v>126</v>
      </c>
      <c r="C6" s="25" t="s">
        <v>125</v>
      </c>
      <c r="D6" s="22" t="s">
        <v>28</v>
      </c>
      <c r="E6" s="22" t="s">
        <v>27</v>
      </c>
      <c r="F6" s="25" t="s">
        <v>124</v>
      </c>
      <c r="G6" s="25" t="s">
        <v>123</v>
      </c>
      <c r="H6" s="25" t="s">
        <v>122</v>
      </c>
      <c r="I6" s="25" t="s">
        <v>121</v>
      </c>
      <c r="J6" s="24" t="s">
        <v>120</v>
      </c>
      <c r="K6" s="24"/>
      <c r="L6" s="24"/>
      <c r="M6" s="24"/>
      <c r="N6" s="24"/>
      <c r="O6" s="24"/>
      <c r="P6" s="24"/>
      <c r="Q6" s="24"/>
      <c r="R6" s="23" t="str">
        <f>"36,5"</f>
        <v>36,5</v>
      </c>
      <c r="S6" s="22" t="s">
        <v>32</v>
      </c>
    </row>
    <row r="8" spans="1:19" ht="15" x14ac:dyDescent="0.2">
      <c r="D8" s="12" t="s">
        <v>22</v>
      </c>
    </row>
    <row r="9" spans="1:19" ht="15" x14ac:dyDescent="0.2">
      <c r="D9" s="12" t="s">
        <v>21</v>
      </c>
    </row>
    <row r="10" spans="1:19" ht="15" x14ac:dyDescent="0.2">
      <c r="D10" s="12" t="s">
        <v>20</v>
      </c>
    </row>
    <row r="11" spans="1:19" ht="15" x14ac:dyDescent="0.2">
      <c r="D11" s="12" t="s">
        <v>19</v>
      </c>
    </row>
    <row r="12" spans="1:19" ht="15" x14ac:dyDescent="0.2">
      <c r="D12" s="12" t="s">
        <v>18</v>
      </c>
    </row>
    <row r="13" spans="1:19" ht="15" x14ac:dyDescent="0.2">
      <c r="D13" s="12" t="s">
        <v>17</v>
      </c>
    </row>
    <row r="14" spans="1:19" ht="15" x14ac:dyDescent="0.2">
      <c r="D14" s="12"/>
    </row>
    <row r="16" spans="1:19" ht="18" x14ac:dyDescent="0.25">
      <c r="A16" s="11" t="s">
        <v>16</v>
      </c>
      <c r="B16" s="10"/>
    </row>
    <row r="17" spans="1:4" ht="15" x14ac:dyDescent="0.2">
      <c r="A17" s="9" t="s">
        <v>119</v>
      </c>
      <c r="B17" s="8"/>
    </row>
    <row r="18" spans="1:4" ht="14.25" x14ac:dyDescent="0.2">
      <c r="A18" s="7"/>
      <c r="B18" s="6" t="s">
        <v>11</v>
      </c>
    </row>
    <row r="19" spans="1:4" ht="15" x14ac:dyDescent="0.2">
      <c r="A19" s="5" t="s">
        <v>10</v>
      </c>
      <c r="B19" s="5" t="s">
        <v>9</v>
      </c>
      <c r="C19" s="5" t="s">
        <v>8</v>
      </c>
      <c r="D19" s="5" t="s">
        <v>7</v>
      </c>
    </row>
    <row r="20" spans="1:4" x14ac:dyDescent="0.2">
      <c r="A20" s="4" t="s">
        <v>118</v>
      </c>
      <c r="B20" s="1" t="s">
        <v>2</v>
      </c>
      <c r="C20" s="1" t="s">
        <v>84</v>
      </c>
      <c r="D20" s="3" t="s">
        <v>117</v>
      </c>
    </row>
  </sheetData>
  <mergeCells count="10">
    <mergeCell ref="S3:S4"/>
    <mergeCell ref="A5:R5"/>
    <mergeCell ref="A1:S2"/>
    <mergeCell ref="A3:A4"/>
    <mergeCell ref="B3:B4"/>
    <mergeCell ref="C3:C4"/>
    <mergeCell ref="D3:D4"/>
    <mergeCell ref="E3:E4"/>
    <mergeCell ref="F3:Q3"/>
    <mergeCell ref="R3:R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689BE-D11C-4BBE-ADFE-1BC2C3DC63CD}">
  <dimension ref="A1:S43"/>
  <sheetViews>
    <sheetView tabSelected="1" workbookViewId="0">
      <selection activeCell="D19" sqref="D19:E24"/>
    </sheetView>
  </sheetViews>
  <sheetFormatPr defaultRowHeight="12.75" x14ac:dyDescent="0.2"/>
  <cols>
    <col min="1" max="1" width="24.75" style="3" bestFit="1" customWidth="1"/>
    <col min="2" max="2" width="22.75" style="1" bestFit="1" customWidth="1"/>
    <col min="3" max="3" width="9.25" style="1" bestFit="1" customWidth="1"/>
    <col min="4" max="4" width="19.875" style="2" bestFit="1" customWidth="1"/>
    <col min="5" max="5" width="24" style="2" bestFit="1" customWidth="1"/>
    <col min="6" max="7" width="4" style="1" bestFit="1" customWidth="1"/>
    <col min="8" max="9" width="4.875" style="1" bestFit="1" customWidth="1"/>
    <col min="10" max="11" width="4" style="1" bestFit="1" customWidth="1"/>
    <col min="12" max="14" width="1.875" style="1" bestFit="1" customWidth="1"/>
    <col min="15" max="17" width="2.875" style="1" bestFit="1" customWidth="1"/>
    <col min="18" max="18" width="9.875" style="3" bestFit="1" customWidth="1"/>
    <col min="19" max="19" width="14.375" style="2" bestFit="1" customWidth="1"/>
    <col min="20" max="16384" width="9" style="1"/>
  </cols>
  <sheetData>
    <row r="1" spans="1:19" ht="29.1" customHeight="1" x14ac:dyDescent="0.2">
      <c r="A1" s="45" t="s">
        <v>160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3"/>
    </row>
    <row r="2" spans="1:19" ht="62.1" customHeight="1" thickBot="1" x14ac:dyDescent="0.25">
      <c r="A2" s="42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0"/>
    </row>
    <row r="3" spans="1:19" s="26" customFormat="1" ht="12.75" customHeight="1" x14ac:dyDescent="0.25">
      <c r="A3" s="39" t="s">
        <v>62</v>
      </c>
      <c r="B3" s="38" t="s">
        <v>61</v>
      </c>
      <c r="C3" s="38" t="s">
        <v>60</v>
      </c>
      <c r="D3" s="37" t="s">
        <v>59</v>
      </c>
      <c r="E3" s="37" t="s">
        <v>58</v>
      </c>
      <c r="F3" s="36" t="s">
        <v>57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4"/>
      <c r="R3" s="33" t="s">
        <v>56</v>
      </c>
      <c r="S3" s="32" t="s">
        <v>55</v>
      </c>
    </row>
    <row r="4" spans="1:19" s="26" customFormat="1" ht="21" customHeight="1" thickBot="1" x14ac:dyDescent="0.3">
      <c r="A4" s="31"/>
      <c r="B4" s="30"/>
      <c r="C4" s="30"/>
      <c r="D4" s="30"/>
      <c r="E4" s="30"/>
      <c r="F4" s="29">
        <v>1</v>
      </c>
      <c r="G4" s="29">
        <v>2</v>
      </c>
      <c r="H4" s="29">
        <v>3</v>
      </c>
      <c r="I4" s="29" t="s">
        <v>54</v>
      </c>
      <c r="J4" s="29" t="s">
        <v>53</v>
      </c>
      <c r="K4" s="29" t="s">
        <v>52</v>
      </c>
      <c r="L4" s="29" t="s">
        <v>51</v>
      </c>
      <c r="M4" s="29" t="s">
        <v>50</v>
      </c>
      <c r="N4" s="29" t="s">
        <v>49</v>
      </c>
      <c r="O4" s="29" t="s">
        <v>48</v>
      </c>
      <c r="P4" s="29" t="s">
        <v>47</v>
      </c>
      <c r="Q4" s="29" t="s">
        <v>46</v>
      </c>
      <c r="R4" s="28"/>
      <c r="S4" s="27"/>
    </row>
    <row r="5" spans="1:19" ht="15" x14ac:dyDescent="0.2">
      <c r="A5" s="50" t="s">
        <v>159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9" x14ac:dyDescent="0.2">
      <c r="A6" s="18" t="s">
        <v>158</v>
      </c>
      <c r="B6" s="20" t="s">
        <v>157</v>
      </c>
      <c r="C6" s="20" t="s">
        <v>156</v>
      </c>
      <c r="D6" s="17" t="s">
        <v>146</v>
      </c>
      <c r="E6" s="17" t="s">
        <v>155</v>
      </c>
      <c r="F6" s="20" t="s">
        <v>154</v>
      </c>
      <c r="G6" s="20" t="s">
        <v>153</v>
      </c>
      <c r="H6" s="20" t="s">
        <v>152</v>
      </c>
      <c r="I6" s="20" t="s">
        <v>151</v>
      </c>
      <c r="J6" s="20" t="s">
        <v>85</v>
      </c>
      <c r="K6" s="19" t="s">
        <v>150</v>
      </c>
      <c r="L6" s="19"/>
      <c r="M6" s="19"/>
      <c r="N6" s="19"/>
      <c r="O6" s="19"/>
      <c r="P6" s="19"/>
      <c r="Q6" s="19"/>
      <c r="R6" s="18" t="str">
        <f>"60,0"</f>
        <v>60,0</v>
      </c>
      <c r="S6" s="17" t="s">
        <v>32</v>
      </c>
    </row>
    <row r="7" spans="1:19" x14ac:dyDescent="0.2">
      <c r="A7" s="14" t="s">
        <v>149</v>
      </c>
      <c r="B7" s="16" t="s">
        <v>148</v>
      </c>
      <c r="C7" s="16" t="s">
        <v>147</v>
      </c>
      <c r="D7" s="13" t="s">
        <v>146</v>
      </c>
      <c r="E7" s="13" t="s">
        <v>27</v>
      </c>
      <c r="F7" s="15" t="s">
        <v>145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4" t="str">
        <f>"0.00"</f>
        <v>0.00</v>
      </c>
      <c r="S7" s="13" t="s">
        <v>32</v>
      </c>
    </row>
    <row r="9" spans="1:19" ht="15" x14ac:dyDescent="0.2">
      <c r="A9" s="21" t="s">
        <v>107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9" x14ac:dyDescent="0.2">
      <c r="A10" s="18" t="s">
        <v>102</v>
      </c>
      <c r="B10" s="20" t="s">
        <v>101</v>
      </c>
      <c r="C10" s="20" t="s">
        <v>100</v>
      </c>
      <c r="D10" s="17" t="s">
        <v>28</v>
      </c>
      <c r="E10" s="17" t="s">
        <v>99</v>
      </c>
      <c r="F10" s="20" t="s">
        <v>73</v>
      </c>
      <c r="G10" s="20" t="s">
        <v>65</v>
      </c>
      <c r="H10" s="20" t="s">
        <v>144</v>
      </c>
      <c r="I10" s="19" t="s">
        <v>143</v>
      </c>
      <c r="J10" s="19"/>
      <c r="K10" s="19"/>
      <c r="L10" s="19"/>
      <c r="M10" s="19"/>
      <c r="N10" s="19"/>
      <c r="O10" s="19"/>
      <c r="P10" s="19"/>
      <c r="Q10" s="19"/>
      <c r="R10" s="18" t="str">
        <f>"95,0"</f>
        <v>95,0</v>
      </c>
      <c r="S10" s="17" t="s">
        <v>32</v>
      </c>
    </row>
    <row r="11" spans="1:19" x14ac:dyDescent="0.2">
      <c r="A11" s="14" t="s">
        <v>142</v>
      </c>
      <c r="B11" s="16" t="s">
        <v>87</v>
      </c>
      <c r="C11" s="16" t="s">
        <v>86</v>
      </c>
      <c r="D11" s="13" t="s">
        <v>28</v>
      </c>
      <c r="E11" s="13" t="s">
        <v>27</v>
      </c>
      <c r="F11" s="16" t="s">
        <v>85</v>
      </c>
      <c r="G11" s="16" t="s">
        <v>84</v>
      </c>
      <c r="H11" s="15" t="s">
        <v>73</v>
      </c>
      <c r="I11" s="15"/>
      <c r="J11" s="15"/>
      <c r="K11" s="15"/>
      <c r="L11" s="15"/>
      <c r="M11" s="15"/>
      <c r="N11" s="15"/>
      <c r="O11" s="15"/>
      <c r="P11" s="15"/>
      <c r="Q11" s="15"/>
      <c r="R11" s="14" t="str">
        <f>"70,0"</f>
        <v>70,0</v>
      </c>
      <c r="S11" s="13" t="s">
        <v>32</v>
      </c>
    </row>
    <row r="13" spans="1:19" ht="15" x14ac:dyDescent="0.2">
      <c r="A13" s="21" t="s">
        <v>45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9" x14ac:dyDescent="0.2">
      <c r="A14" s="23" t="s">
        <v>141</v>
      </c>
      <c r="B14" s="25" t="s">
        <v>140</v>
      </c>
      <c r="C14" s="25" t="s">
        <v>139</v>
      </c>
      <c r="D14" s="22" t="s">
        <v>28</v>
      </c>
      <c r="E14" s="22" t="s">
        <v>27</v>
      </c>
      <c r="F14" s="25" t="s">
        <v>84</v>
      </c>
      <c r="G14" s="25" t="s">
        <v>138</v>
      </c>
      <c r="H14" s="25" t="s">
        <v>1</v>
      </c>
      <c r="I14" s="24" t="s">
        <v>83</v>
      </c>
      <c r="J14" s="24"/>
      <c r="K14" s="24"/>
      <c r="L14" s="24"/>
      <c r="M14" s="24"/>
      <c r="N14" s="24"/>
      <c r="O14" s="24"/>
      <c r="P14" s="24"/>
      <c r="Q14" s="24"/>
      <c r="R14" s="23" t="str">
        <f>"100,0"</f>
        <v>100,0</v>
      </c>
      <c r="S14" s="22" t="s">
        <v>32</v>
      </c>
    </row>
    <row r="16" spans="1:19" ht="15" x14ac:dyDescent="0.2">
      <c r="A16" s="21" t="s">
        <v>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9" x14ac:dyDescent="0.2">
      <c r="A17" s="23" t="s">
        <v>31</v>
      </c>
      <c r="B17" s="25" t="s">
        <v>30</v>
      </c>
      <c r="C17" s="25" t="s">
        <v>137</v>
      </c>
      <c r="D17" s="22" t="s">
        <v>28</v>
      </c>
      <c r="E17" s="22" t="s">
        <v>27</v>
      </c>
      <c r="F17" s="25" t="s">
        <v>84</v>
      </c>
      <c r="G17" s="25" t="s">
        <v>73</v>
      </c>
      <c r="H17" s="24" t="s">
        <v>65</v>
      </c>
      <c r="I17" s="24"/>
      <c r="J17" s="24"/>
      <c r="K17" s="24"/>
      <c r="L17" s="24"/>
      <c r="M17" s="24"/>
      <c r="N17" s="24"/>
      <c r="O17" s="24"/>
      <c r="P17" s="24"/>
      <c r="Q17" s="24"/>
      <c r="R17" s="23" t="str">
        <f>"80,0"</f>
        <v>80,0</v>
      </c>
      <c r="S17" s="22" t="s">
        <v>23</v>
      </c>
    </row>
    <row r="19" spans="1:19" ht="15" x14ac:dyDescent="0.2">
      <c r="D19" s="12" t="s">
        <v>22</v>
      </c>
    </row>
    <row r="20" spans="1:19" ht="15" x14ac:dyDescent="0.2">
      <c r="D20" s="12" t="s">
        <v>21</v>
      </c>
    </row>
    <row r="21" spans="1:19" ht="15" x14ac:dyDescent="0.2">
      <c r="D21" s="12" t="s">
        <v>20</v>
      </c>
    </row>
    <row r="22" spans="1:19" ht="15" x14ac:dyDescent="0.2">
      <c r="D22" s="12" t="s">
        <v>19</v>
      </c>
    </row>
    <row r="23" spans="1:19" ht="15" x14ac:dyDescent="0.2">
      <c r="D23" s="12" t="s">
        <v>18</v>
      </c>
    </row>
    <row r="24" spans="1:19" ht="15" x14ac:dyDescent="0.2">
      <c r="D24" s="12" t="s">
        <v>17</v>
      </c>
    </row>
    <row r="25" spans="1:19" ht="15" x14ac:dyDescent="0.2">
      <c r="D25" s="12"/>
    </row>
    <row r="27" spans="1:19" ht="18" x14ac:dyDescent="0.25">
      <c r="A27" s="11" t="s">
        <v>16</v>
      </c>
      <c r="B27" s="10"/>
    </row>
    <row r="28" spans="1:19" ht="15" x14ac:dyDescent="0.2">
      <c r="A28" s="9" t="s">
        <v>119</v>
      </c>
      <c r="B28" s="8"/>
    </row>
    <row r="29" spans="1:19" ht="14.25" x14ac:dyDescent="0.2">
      <c r="A29" s="7"/>
      <c r="B29" s="6" t="s">
        <v>13</v>
      </c>
    </row>
    <row r="30" spans="1:19" ht="15" x14ac:dyDescent="0.2">
      <c r="A30" s="5" t="s">
        <v>10</v>
      </c>
      <c r="B30" s="5" t="s">
        <v>9</v>
      </c>
      <c r="C30" s="5" t="s">
        <v>8</v>
      </c>
      <c r="D30" s="5" t="s">
        <v>7</v>
      </c>
    </row>
    <row r="31" spans="1:19" x14ac:dyDescent="0.2">
      <c r="A31" s="4" t="s">
        <v>136</v>
      </c>
      <c r="B31" s="1" t="s">
        <v>13</v>
      </c>
      <c r="C31" s="1" t="s">
        <v>85</v>
      </c>
      <c r="D31" s="3" t="s">
        <v>135</v>
      </c>
    </row>
    <row r="34" spans="1:4" ht="15" x14ac:dyDescent="0.2">
      <c r="A34" s="9" t="s">
        <v>15</v>
      </c>
      <c r="B34" s="8"/>
    </row>
    <row r="35" spans="1:4" ht="14.25" x14ac:dyDescent="0.2">
      <c r="A35" s="7"/>
      <c r="B35" s="6" t="s">
        <v>13</v>
      </c>
    </row>
    <row r="36" spans="1:4" ht="15" x14ac:dyDescent="0.2">
      <c r="A36" s="5" t="s">
        <v>10</v>
      </c>
      <c r="B36" s="5" t="s">
        <v>9</v>
      </c>
      <c r="C36" s="5" t="s">
        <v>8</v>
      </c>
      <c r="D36" s="5" t="s">
        <v>7</v>
      </c>
    </row>
    <row r="37" spans="1:4" x14ac:dyDescent="0.2">
      <c r="A37" s="4" t="s">
        <v>71</v>
      </c>
      <c r="B37" s="1" t="s">
        <v>13</v>
      </c>
      <c r="C37" s="1" t="s">
        <v>65</v>
      </c>
      <c r="D37" s="3" t="s">
        <v>134</v>
      </c>
    </row>
    <row r="38" spans="1:4" x14ac:dyDescent="0.2">
      <c r="A38" s="4" t="s">
        <v>133</v>
      </c>
      <c r="B38" s="1" t="s">
        <v>13</v>
      </c>
      <c r="C38" s="1" t="s">
        <v>1</v>
      </c>
      <c r="D38" s="3" t="s">
        <v>132</v>
      </c>
    </row>
    <row r="39" spans="1:4" x14ac:dyDescent="0.2">
      <c r="A39" s="4" t="s">
        <v>66</v>
      </c>
      <c r="B39" s="1" t="s">
        <v>13</v>
      </c>
      <c r="C39" s="1" t="s">
        <v>65</v>
      </c>
      <c r="D39" s="3" t="s">
        <v>131</v>
      </c>
    </row>
    <row r="41" spans="1:4" ht="14.25" x14ac:dyDescent="0.2">
      <c r="A41" s="7"/>
      <c r="B41" s="6" t="s">
        <v>11</v>
      </c>
    </row>
    <row r="42" spans="1:4" ht="15" x14ac:dyDescent="0.2">
      <c r="A42" s="5" t="s">
        <v>10</v>
      </c>
      <c r="B42" s="5" t="s">
        <v>9</v>
      </c>
      <c r="C42" s="5" t="s">
        <v>8</v>
      </c>
      <c r="D42" s="5" t="s">
        <v>7</v>
      </c>
    </row>
    <row r="43" spans="1:4" x14ac:dyDescent="0.2">
      <c r="A43" s="4" t="s">
        <v>6</v>
      </c>
      <c r="B43" s="1" t="s">
        <v>2</v>
      </c>
      <c r="C43" s="1" t="s">
        <v>5</v>
      </c>
      <c r="D43" s="3" t="s">
        <v>130</v>
      </c>
    </row>
  </sheetData>
  <mergeCells count="13">
    <mergeCell ref="A5:R5"/>
    <mergeCell ref="A9:R9"/>
    <mergeCell ref="A13:R13"/>
    <mergeCell ref="A16:R16"/>
    <mergeCell ref="A1:S2"/>
    <mergeCell ref="A3:A4"/>
    <mergeCell ref="B3:B4"/>
    <mergeCell ref="C3:C4"/>
    <mergeCell ref="D3:D4"/>
    <mergeCell ref="E3:E4"/>
    <mergeCell ref="F3:Q3"/>
    <mergeCell ref="R3:R4"/>
    <mergeCell ref="S3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Rus rul</vt:lpstr>
      <vt:lpstr>Rus Axle</vt:lpstr>
      <vt:lpstr>Rus brick</vt:lpstr>
      <vt:lpstr>Excalibur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2019-02-20T18:24:13Z</dcterms:modified>
</cp:coreProperties>
</file>